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1"/>
  </bookViews>
  <sheets>
    <sheet name="Табеларен" sheetId="1" r:id="rId1"/>
    <sheet name="График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Intel</author>
  </authors>
  <commentList>
    <comment ref="A20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Вкупен приход-варијабилни трошоци</t>
        </r>
      </text>
    </comment>
    <comment ref="A23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Варијабилни трошоци/вкупен приход
</t>
        </r>
      </text>
    </comment>
    <comment ref="A24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Контрибуциона добивка/вкупен приход
</t>
        </r>
      </text>
    </comment>
    <comment ref="J4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фиксни трошоци/стопа на контрибуциона добивка</t>
        </r>
      </text>
    </comment>
    <comment ref="J6" authorId="0">
      <text>
        <r>
          <rPr>
            <b/>
            <sz val="8"/>
            <rFont val="Tahoma"/>
            <family val="2"/>
          </rPr>
          <t>Intel:</t>
        </r>
        <r>
          <rPr>
            <sz val="8"/>
            <rFont val="Tahoma"/>
            <family val="2"/>
          </rPr>
          <t xml:space="preserve">
Вредносна преломна точка на рентабилитет/вкупен приход
</t>
        </r>
      </text>
    </comment>
  </commentList>
</comments>
</file>

<file path=xl/sharedStrings.xml><?xml version="1.0" encoding="utf-8"?>
<sst xmlns="http://schemas.openxmlformats.org/spreadsheetml/2006/main" count="31" uniqueCount="30">
  <si>
    <t>Трошоци</t>
  </si>
  <si>
    <t>Трошоци на сировини</t>
  </si>
  <si>
    <t>Трошоци на амбалажа</t>
  </si>
  <si>
    <t>Вкупни варијабилни трошоци</t>
  </si>
  <si>
    <t>Трошоци на плати</t>
  </si>
  <si>
    <t>Амортизација</t>
  </si>
  <si>
    <t xml:space="preserve">Трошоци на енергија </t>
  </si>
  <si>
    <t>Инветиционо одржување</t>
  </si>
  <si>
    <t>Трошоци на осигурување</t>
  </si>
  <si>
    <t>Трошоци на маркетинг</t>
  </si>
  <si>
    <t>Трошоци на платен промет</t>
  </si>
  <si>
    <t>Трошоци на порези и такси</t>
  </si>
  <si>
    <t>Останати трошоци</t>
  </si>
  <si>
    <t>Камата</t>
  </si>
  <si>
    <t>Вкупни фиксни трошоци</t>
  </si>
  <si>
    <t>Вкупни трошоци</t>
  </si>
  <si>
    <t>Вкупен приход</t>
  </si>
  <si>
    <t>Варијабилни трошоци</t>
  </si>
  <si>
    <t>Контрибуциона добивка</t>
  </si>
  <si>
    <t>Фиксни расходи</t>
  </si>
  <si>
    <t>Бруто добивка</t>
  </si>
  <si>
    <t>Стопа на варијабилен трошок</t>
  </si>
  <si>
    <t>Стопа на контрибуциона добит</t>
  </si>
  <si>
    <t>Трошоци на набавување</t>
  </si>
  <si>
    <t>Вредносно преломна точка на рентабилитет</t>
  </si>
  <si>
    <t>Капацитетна преломна точка</t>
  </si>
  <si>
    <t>% на капацитет</t>
  </si>
  <si>
    <t>Варијабилен трошок</t>
  </si>
  <si>
    <t>Фиксен трошок</t>
  </si>
  <si>
    <t>Вкупен трошок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</si>
</sst>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#,##0.00_-\ _S_I_T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0" fontId="40" fillId="0" borderId="0" xfId="0" applyNumberFormat="1" applyFont="1" applyAlignment="1" applyProtection="1">
      <alignment/>
      <protection hidden="1"/>
    </xf>
    <xf numFmtId="4" fontId="40" fillId="0" borderId="0" xfId="0" applyNumberFormat="1" applyFont="1" applyAlignment="1" applyProtection="1">
      <alignment/>
      <protection hidden="1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Преломна точка на рентабилитет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45"/>
          <c:w val="0.754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График!$B$3</c:f>
              <c:strCache>
                <c:ptCount val="1"/>
                <c:pt idx="0">
                  <c:v>% на капацитет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График!$B$4:$B$9</c:f>
              <c:numCache/>
            </c:numRef>
          </c:cat>
          <c:val>
            <c:numRef>
              <c:f>График!$B$4:$B$9</c:f>
              <c:numCache/>
            </c:numRef>
          </c:val>
          <c:smooth val="0"/>
        </c:ser>
        <c:ser>
          <c:idx val="1"/>
          <c:order val="1"/>
          <c:tx>
            <c:strRef>
              <c:f>График!$C$3</c:f>
              <c:strCache>
                <c:ptCount val="1"/>
                <c:pt idx="0">
                  <c:v>Вкупен приход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График!$B$4:$B$9</c:f>
              <c:numCache/>
            </c:numRef>
          </c:cat>
          <c:val>
            <c:numRef>
              <c:f>График!$C$4:$C$9</c:f>
              <c:numCache/>
            </c:numRef>
          </c:val>
          <c:smooth val="0"/>
        </c:ser>
        <c:ser>
          <c:idx val="2"/>
          <c:order val="2"/>
          <c:tx>
            <c:strRef>
              <c:f>График!$D$3</c:f>
              <c:strCache>
                <c:ptCount val="1"/>
                <c:pt idx="0">
                  <c:v>Фиксен трошок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График!$B$4:$B$9</c:f>
              <c:numCache/>
            </c:numRef>
          </c:cat>
          <c:val>
            <c:numRef>
              <c:f>График!$D$4:$D$9</c:f>
              <c:numCache/>
            </c:numRef>
          </c:val>
          <c:smooth val="0"/>
        </c:ser>
        <c:ser>
          <c:idx val="3"/>
          <c:order val="3"/>
          <c:tx>
            <c:strRef>
              <c:f>График!$E$3</c:f>
              <c:strCache>
                <c:ptCount val="1"/>
                <c:pt idx="0">
                  <c:v>Варијабилен трошок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График!$B$4:$B$9</c:f>
              <c:numCache/>
            </c:numRef>
          </c:cat>
          <c:val>
            <c:numRef>
              <c:f>График!$E$4:$E$9</c:f>
              <c:numCache/>
            </c:numRef>
          </c:val>
          <c:smooth val="0"/>
        </c:ser>
        <c:ser>
          <c:idx val="4"/>
          <c:order val="4"/>
          <c:tx>
            <c:strRef>
              <c:f>График!$F$3</c:f>
              <c:strCache>
                <c:ptCount val="1"/>
                <c:pt idx="0">
                  <c:v>Вкупен трошок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График!$B$4:$B$9</c:f>
              <c:numCache/>
            </c:numRef>
          </c:cat>
          <c:val>
            <c:numRef>
              <c:f>График!$F$4:$F$9</c:f>
              <c:numCache/>
            </c:numRef>
          </c:val>
          <c:smooth val="0"/>
        </c:ser>
        <c:marker val="1"/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65"/>
          <c:y val="0.41875"/>
          <c:w val="0.1875"/>
          <c:h val="0.2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0.51775</cdr:y>
    </cdr:from>
    <cdr:to>
      <cdr:x>0.518</cdr:x>
      <cdr:y>0.87175</cdr:y>
    </cdr:to>
    <cdr:sp>
      <cdr:nvSpPr>
        <cdr:cNvPr id="1" name="Straight Connector 2"/>
        <cdr:cNvSpPr>
          <a:spLocks/>
        </cdr:cNvSpPr>
      </cdr:nvSpPr>
      <cdr:spPr>
        <a:xfrm rot="16200000" flipV="1">
          <a:off x="4143375" y="1771650"/>
          <a:ext cx="19050" cy="1209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19050</xdr:rowOff>
    </xdr:from>
    <xdr:to>
      <xdr:col>10</xdr:col>
      <xdr:colOff>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00075" y="2114550"/>
        <a:ext cx="8058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2" width="9.140625" style="1" customWidth="1"/>
    <col min="3" max="3" width="19.421875" style="1" customWidth="1"/>
    <col min="4" max="14" width="9.140625" style="1" customWidth="1"/>
    <col min="15" max="15" width="15.421875" style="1" customWidth="1"/>
    <col min="16" max="16384" width="9.140625" style="1" customWidth="1"/>
  </cols>
  <sheetData>
    <row r="1" spans="1:6" ht="14.25">
      <c r="A1" s="10" t="s">
        <v>0</v>
      </c>
      <c r="B1" s="10"/>
      <c r="C1" s="10"/>
      <c r="D1" s="13"/>
      <c r="E1" s="13"/>
      <c r="F1" s="13"/>
    </row>
    <row r="2" spans="1:6" ht="14.25">
      <c r="A2" s="11" t="s">
        <v>1</v>
      </c>
      <c r="B2" s="11"/>
      <c r="C2" s="11"/>
      <c r="D2" s="9">
        <v>2325000</v>
      </c>
      <c r="E2" s="9"/>
      <c r="F2" s="9"/>
    </row>
    <row r="3" spans="1:6" ht="14.25">
      <c r="A3" s="11" t="s">
        <v>23</v>
      </c>
      <c r="B3" s="11"/>
      <c r="C3" s="11"/>
      <c r="D3" s="9">
        <v>305000</v>
      </c>
      <c r="E3" s="9"/>
      <c r="F3" s="9"/>
    </row>
    <row r="4" spans="1:15" ht="15">
      <c r="A4" s="11" t="s">
        <v>2</v>
      </c>
      <c r="B4" s="11"/>
      <c r="C4" s="11"/>
      <c r="D4" s="9">
        <v>132000</v>
      </c>
      <c r="E4" s="9"/>
      <c r="F4" s="9"/>
      <c r="J4" s="12" t="s">
        <v>24</v>
      </c>
      <c r="K4" s="12"/>
      <c r="L4" s="12"/>
      <c r="M4" s="12"/>
      <c r="N4" s="12"/>
      <c r="O4" s="3">
        <f>D16/D24</f>
        <v>2301270.553064275</v>
      </c>
    </row>
    <row r="5" spans="1:15" ht="15">
      <c r="A5" s="10" t="s">
        <v>3</v>
      </c>
      <c r="B5" s="10"/>
      <c r="C5" s="10"/>
      <c r="D5" s="8">
        <f>D2+D3+D4</f>
        <v>2762000</v>
      </c>
      <c r="E5" s="8"/>
      <c r="F5" s="8"/>
      <c r="J5"/>
      <c r="K5"/>
      <c r="L5"/>
      <c r="M5"/>
      <c r="N5"/>
      <c r="O5"/>
    </row>
    <row r="6" spans="1:15" ht="15">
      <c r="A6" s="11" t="s">
        <v>4</v>
      </c>
      <c r="B6" s="11"/>
      <c r="C6" s="11"/>
      <c r="D6" s="9">
        <v>243000</v>
      </c>
      <c r="E6" s="9"/>
      <c r="F6" s="9"/>
      <c r="J6" s="12" t="s">
        <v>25</v>
      </c>
      <c r="K6" s="12"/>
      <c r="L6" s="12"/>
      <c r="M6" s="12"/>
      <c r="N6" s="12"/>
      <c r="O6" s="2">
        <f>O4/D18</f>
        <v>0.5612855007473841</v>
      </c>
    </row>
    <row r="7" spans="1:6" ht="14.25">
      <c r="A7" s="11" t="s">
        <v>5</v>
      </c>
      <c r="B7" s="11"/>
      <c r="C7" s="11"/>
      <c r="D7" s="9">
        <v>132000</v>
      </c>
      <c r="E7" s="9"/>
      <c r="F7" s="9"/>
    </row>
    <row r="8" spans="1:6" ht="14.25">
      <c r="A8" s="11" t="s">
        <v>6</v>
      </c>
      <c r="B8" s="11"/>
      <c r="C8" s="11"/>
      <c r="D8" s="9">
        <v>67000</v>
      </c>
      <c r="E8" s="9"/>
      <c r="F8" s="9"/>
    </row>
    <row r="9" spans="1:6" ht="14.25">
      <c r="A9" s="11" t="s">
        <v>7</v>
      </c>
      <c r="B9" s="11"/>
      <c r="C9" s="11"/>
      <c r="D9" s="9">
        <v>16000</v>
      </c>
      <c r="E9" s="9"/>
      <c r="F9" s="9"/>
    </row>
    <row r="10" spans="1:6" ht="14.25">
      <c r="A10" s="11" t="s">
        <v>8</v>
      </c>
      <c r="B10" s="11"/>
      <c r="C10" s="11"/>
      <c r="D10" s="9">
        <v>10000</v>
      </c>
      <c r="E10" s="9"/>
      <c r="F10" s="9"/>
    </row>
    <row r="11" spans="1:6" ht="14.25">
      <c r="A11" s="11" t="s">
        <v>9</v>
      </c>
      <c r="B11" s="11"/>
      <c r="C11" s="11"/>
      <c r="D11" s="9">
        <v>120000</v>
      </c>
      <c r="E11" s="9"/>
      <c r="F11" s="9"/>
    </row>
    <row r="12" spans="1:6" ht="14.25">
      <c r="A12" s="11" t="s">
        <v>10</v>
      </c>
      <c r="B12" s="11"/>
      <c r="C12" s="11"/>
      <c r="D12" s="9">
        <v>37000</v>
      </c>
      <c r="E12" s="9"/>
      <c r="F12" s="9"/>
    </row>
    <row r="13" spans="1:6" ht="14.25">
      <c r="A13" s="11" t="s">
        <v>11</v>
      </c>
      <c r="B13" s="11"/>
      <c r="C13" s="11"/>
      <c r="D13" s="9">
        <v>8000</v>
      </c>
      <c r="E13" s="9"/>
      <c r="F13" s="9"/>
    </row>
    <row r="14" spans="1:6" ht="14.25">
      <c r="A14" s="11" t="s">
        <v>12</v>
      </c>
      <c r="B14" s="11"/>
      <c r="C14" s="11"/>
      <c r="D14" s="9">
        <v>60000</v>
      </c>
      <c r="E14" s="9"/>
      <c r="F14" s="9"/>
    </row>
    <row r="15" spans="1:6" ht="14.25">
      <c r="A15" s="11" t="s">
        <v>13</v>
      </c>
      <c r="B15" s="11"/>
      <c r="C15" s="11"/>
      <c r="D15" s="9">
        <v>58000</v>
      </c>
      <c r="E15" s="9"/>
      <c r="F15" s="9"/>
    </row>
    <row r="16" spans="1:6" ht="15">
      <c r="A16" s="10" t="s">
        <v>14</v>
      </c>
      <c r="B16" s="10"/>
      <c r="C16" s="10"/>
      <c r="D16" s="8">
        <f>SUM(D6:F15)</f>
        <v>751000</v>
      </c>
      <c r="E16" s="8"/>
      <c r="F16" s="8"/>
    </row>
    <row r="17" spans="1:6" ht="15">
      <c r="A17" s="10" t="s">
        <v>15</v>
      </c>
      <c r="B17" s="10"/>
      <c r="C17" s="10"/>
      <c r="D17" s="8">
        <f>D16+D5</f>
        <v>3513000</v>
      </c>
      <c r="E17" s="8"/>
      <c r="F17" s="8"/>
    </row>
    <row r="18" spans="1:6" ht="15">
      <c r="A18" s="10" t="s">
        <v>16</v>
      </c>
      <c r="B18" s="10"/>
      <c r="C18" s="10"/>
      <c r="D18" s="8">
        <v>4100000</v>
      </c>
      <c r="E18" s="8"/>
      <c r="F18" s="8"/>
    </row>
    <row r="19" spans="1:6" ht="15">
      <c r="A19" s="10" t="s">
        <v>17</v>
      </c>
      <c r="B19" s="10"/>
      <c r="C19" s="10"/>
      <c r="D19" s="8">
        <f>D5</f>
        <v>2762000</v>
      </c>
      <c r="E19" s="8"/>
      <c r="F19" s="8"/>
    </row>
    <row r="20" spans="1:6" ht="15">
      <c r="A20" s="10" t="s">
        <v>18</v>
      </c>
      <c r="B20" s="10"/>
      <c r="C20" s="10"/>
      <c r="D20" s="8">
        <f>D18-D19</f>
        <v>1338000</v>
      </c>
      <c r="E20" s="8"/>
      <c r="F20" s="8"/>
    </row>
    <row r="21" spans="1:6" ht="15">
      <c r="A21" s="10" t="s">
        <v>19</v>
      </c>
      <c r="B21" s="10"/>
      <c r="C21" s="10"/>
      <c r="D21" s="8">
        <f>D16</f>
        <v>751000</v>
      </c>
      <c r="E21" s="8"/>
      <c r="F21" s="8"/>
    </row>
    <row r="22" spans="1:6" ht="15">
      <c r="A22" s="10" t="s">
        <v>20</v>
      </c>
      <c r="B22" s="10"/>
      <c r="C22" s="10"/>
      <c r="D22" s="8">
        <f>D20-D21</f>
        <v>587000</v>
      </c>
      <c r="E22" s="8"/>
      <c r="F22" s="8"/>
    </row>
    <row r="23" spans="1:6" ht="15">
      <c r="A23" s="10" t="s">
        <v>21</v>
      </c>
      <c r="B23" s="10"/>
      <c r="C23" s="10"/>
      <c r="D23" s="8">
        <f>D19/D18</f>
        <v>0.6736585365853659</v>
      </c>
      <c r="E23" s="8"/>
      <c r="F23" s="8"/>
    </row>
    <row r="24" spans="1:6" ht="15">
      <c r="A24" s="10" t="s">
        <v>22</v>
      </c>
      <c r="B24" s="10"/>
      <c r="C24" s="10"/>
      <c r="D24" s="8">
        <f>D20/D18</f>
        <v>0.32634146341463416</v>
      </c>
      <c r="E24" s="8"/>
      <c r="F24" s="8"/>
    </row>
    <row r="25" ht="14.25"/>
  </sheetData>
  <sheetProtection/>
  <mergeCells count="50">
    <mergeCell ref="J4:N4"/>
    <mergeCell ref="J6:N6"/>
    <mergeCell ref="A1:C1"/>
    <mergeCell ref="A2:C2"/>
    <mergeCell ref="A4:C4"/>
    <mergeCell ref="A5:C5"/>
    <mergeCell ref="A6:C6"/>
    <mergeCell ref="D1:F1"/>
    <mergeCell ref="D2:F2"/>
    <mergeCell ref="D3:F3"/>
    <mergeCell ref="A7:C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A22:C22"/>
    <mergeCell ref="A23:C23"/>
    <mergeCell ref="A24:C24"/>
    <mergeCell ref="A3:C3"/>
    <mergeCell ref="A14:C14"/>
    <mergeCell ref="A15:C15"/>
    <mergeCell ref="A16:C16"/>
    <mergeCell ref="A17:C17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16:F16"/>
    <mergeCell ref="D17:F17"/>
    <mergeCell ref="D18:F18"/>
    <mergeCell ref="D19:F19"/>
    <mergeCell ref="D20:F20"/>
    <mergeCell ref="D21:F2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9"/>
  <sheetViews>
    <sheetView tabSelected="1" zoomScalePageLayoutView="0" workbookViewId="0" topLeftCell="A10">
      <selection activeCell="I5" sqref="I5"/>
    </sheetView>
  </sheetViews>
  <sheetFormatPr defaultColWidth="9.140625" defaultRowHeight="15"/>
  <cols>
    <col min="2" max="3" width="15.421875" style="0" customWidth="1"/>
    <col min="4" max="4" width="15.140625" style="0" customWidth="1"/>
    <col min="5" max="5" width="21.7109375" style="0" customWidth="1"/>
    <col min="6" max="6" width="16.421875" style="0" customWidth="1"/>
  </cols>
  <sheetData>
    <row r="3" spans="2:6" ht="15" customHeight="1">
      <c r="B3" s="6" t="s">
        <v>26</v>
      </c>
      <c r="C3" s="6" t="s">
        <v>16</v>
      </c>
      <c r="D3" s="7" t="s">
        <v>28</v>
      </c>
      <c r="E3" s="7" t="s">
        <v>27</v>
      </c>
      <c r="F3" s="7" t="s">
        <v>29</v>
      </c>
    </row>
    <row r="4" spans="2:6" ht="15">
      <c r="B4" s="4">
        <v>0</v>
      </c>
      <c r="C4" s="5">
        <v>0</v>
      </c>
      <c r="D4" s="5">
        <f>Табеларен!D16</f>
        <v>751000</v>
      </c>
      <c r="E4" s="5">
        <v>0</v>
      </c>
      <c r="F4" s="5">
        <f aca="true" t="shared" si="0" ref="F4:F9">D4+E4</f>
        <v>751000</v>
      </c>
    </row>
    <row r="5" spans="2:6" ht="15">
      <c r="B5" s="4">
        <v>0.25</v>
      </c>
      <c r="C5" s="5">
        <f>B5*Табеларен!D18</f>
        <v>1025000</v>
      </c>
      <c r="D5" s="5">
        <f>D4</f>
        <v>751000</v>
      </c>
      <c r="E5" s="5">
        <f>B5*Табеларен!D5</f>
        <v>690500</v>
      </c>
      <c r="F5" s="5">
        <f t="shared" si="0"/>
        <v>1441500</v>
      </c>
    </row>
    <row r="6" spans="2:6" ht="15">
      <c r="B6" s="4">
        <v>0.5</v>
      </c>
      <c r="C6" s="5">
        <f>B6*Табеларен!D18</f>
        <v>2050000</v>
      </c>
      <c r="D6" s="5">
        <f>D4</f>
        <v>751000</v>
      </c>
      <c r="E6" s="5">
        <f>B6*Табеларен!D5</f>
        <v>1381000</v>
      </c>
      <c r="F6" s="5">
        <f t="shared" si="0"/>
        <v>2132000</v>
      </c>
    </row>
    <row r="7" spans="2:6" ht="15">
      <c r="B7" s="4">
        <f>Табеларен!O6</f>
        <v>0.5612855007473841</v>
      </c>
      <c r="C7" s="5">
        <f>B7*Табеларен!D18</f>
        <v>2301270.553064275</v>
      </c>
      <c r="D7" s="5">
        <f>D4</f>
        <v>751000</v>
      </c>
      <c r="E7" s="5">
        <f>B7*Табеларен!D5</f>
        <v>1550270.553064275</v>
      </c>
      <c r="F7" s="5">
        <f t="shared" si="0"/>
        <v>2301270.553064275</v>
      </c>
    </row>
    <row r="8" spans="2:6" ht="15">
      <c r="B8" s="4">
        <v>0.75</v>
      </c>
      <c r="C8" s="5">
        <f>B8*Табеларен!D18</f>
        <v>3075000</v>
      </c>
      <c r="D8" s="5">
        <f>D4</f>
        <v>751000</v>
      </c>
      <c r="E8" s="5">
        <f>B8*Табеларен!D5</f>
        <v>2071500</v>
      </c>
      <c r="F8" s="5">
        <f t="shared" si="0"/>
        <v>2822500</v>
      </c>
    </row>
    <row r="9" spans="2:6" ht="15">
      <c r="B9" s="4">
        <v>1</v>
      </c>
      <c r="C9" s="5">
        <f>B9*Табеларен!D18</f>
        <v>4100000</v>
      </c>
      <c r="D9" s="5">
        <f>D4</f>
        <v>751000</v>
      </c>
      <c r="E9" s="5">
        <f>B9*Табеларен!D5</f>
        <v>2762000</v>
      </c>
      <c r="F9" s="5">
        <f t="shared" si="0"/>
        <v>3513000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Драган</cp:lastModifiedBy>
  <dcterms:created xsi:type="dcterms:W3CDTF">2009-06-30T09:28:51Z</dcterms:created>
  <dcterms:modified xsi:type="dcterms:W3CDTF">2009-07-07T17:40:09Z</dcterms:modified>
  <cp:category/>
  <cp:version/>
  <cp:contentType/>
  <cp:contentStatus/>
</cp:coreProperties>
</file>